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13_ncr:1_{38D3188E-A242-4976-A09B-E56376372A28}" xr6:coauthVersionLast="46" xr6:coauthVersionMax="46" xr10:uidLastSave="{00000000-0000-0000-0000-000000000000}"/>
  <bookViews>
    <workbookView xWindow="-120" yWindow="-120" windowWidth="20730" windowHeight="11160" firstSheet="1" activeTab="1" xr2:uid="{A7FF6305-AC36-4C26-9455-8A3DD84ED204}"/>
  </bookViews>
  <sheets>
    <sheet name="Q9 - Template" sheetId="1" r:id="rId1"/>
    <sheet name="Q9 - Solut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  <c r="B30" i="1"/>
  <c r="F28" i="1"/>
  <c r="E28" i="1"/>
  <c r="D28" i="1"/>
  <c r="C28" i="1"/>
  <c r="B28" i="1"/>
  <c r="F27" i="1"/>
  <c r="E27" i="1"/>
  <c r="D27" i="1"/>
  <c r="C27" i="1"/>
  <c r="B27" i="1"/>
  <c r="F26" i="1"/>
  <c r="E26" i="1"/>
  <c r="C26" i="1"/>
  <c r="B26" i="1"/>
  <c r="F25" i="1"/>
  <c r="F24" i="1"/>
  <c r="F23" i="1"/>
  <c r="E25" i="1"/>
  <c r="B25" i="1"/>
  <c r="E24" i="1"/>
  <c r="F21" i="1"/>
  <c r="E21" i="1"/>
  <c r="D21" i="1"/>
  <c r="C21" i="1"/>
  <c r="B21" i="1"/>
  <c r="F20" i="1"/>
  <c r="F19" i="1"/>
  <c r="F18" i="1"/>
  <c r="F17" i="1"/>
  <c r="E20" i="1"/>
  <c r="C20" i="1"/>
  <c r="B18" i="1"/>
  <c r="C17" i="1"/>
  <c r="F15" i="1"/>
  <c r="E15" i="1"/>
  <c r="D15" i="1"/>
  <c r="C15" i="1"/>
  <c r="B15" i="1"/>
  <c r="F13" i="1"/>
  <c r="F12" i="1"/>
  <c r="F11" i="1"/>
  <c r="D13" i="1"/>
  <c r="B12" i="1"/>
  <c r="D11" i="1"/>
  <c r="F8" i="1"/>
  <c r="E8" i="1"/>
  <c r="D8" i="1"/>
  <c r="C8" i="1"/>
  <c r="B8" i="1"/>
  <c r="F6" i="1"/>
  <c r="F5" i="1"/>
  <c r="F4" i="1"/>
  <c r="C5" i="1"/>
  <c r="D4" i="1"/>
</calcChain>
</file>

<file path=xl/sharedStrings.xml><?xml version="1.0" encoding="utf-8"?>
<sst xmlns="http://schemas.openxmlformats.org/spreadsheetml/2006/main" count="76" uniqueCount="32">
  <si>
    <t>Jan</t>
  </si>
  <si>
    <t>Feb</t>
  </si>
  <si>
    <t>March</t>
  </si>
  <si>
    <t>April</t>
  </si>
  <si>
    <t>Total</t>
  </si>
  <si>
    <t>€</t>
  </si>
  <si>
    <t>PLANNED INCOME</t>
  </si>
  <si>
    <t>Jamil Eil Masri Salary</t>
  </si>
  <si>
    <t>Mary Eil Masri Salary</t>
  </si>
  <si>
    <t>Child Benefit</t>
  </si>
  <si>
    <t>Interest on Savings</t>
  </si>
  <si>
    <t>Total Income (A)</t>
  </si>
  <si>
    <t>PLANNED EXPENDITURE</t>
  </si>
  <si>
    <t>Fixed</t>
  </si>
  <si>
    <t>House Rental</t>
  </si>
  <si>
    <t>House Insurance</t>
  </si>
  <si>
    <t>Health Insurance</t>
  </si>
  <si>
    <t>Car Insurance</t>
  </si>
  <si>
    <t>Subtotal</t>
  </si>
  <si>
    <t>Irregular</t>
  </si>
  <si>
    <t>Household Costs</t>
  </si>
  <si>
    <t>Car Running Costs</t>
  </si>
  <si>
    <t>Light and Heat</t>
  </si>
  <si>
    <t>Telephone</t>
  </si>
  <si>
    <t>Discretionary</t>
  </si>
  <si>
    <t>Presents</t>
  </si>
  <si>
    <t>Entertainment</t>
  </si>
  <si>
    <t>Hoilday</t>
  </si>
  <si>
    <t>Total Expenditure (B)</t>
  </si>
  <si>
    <t>Net Cash (A-B)</t>
  </si>
  <si>
    <t>Op balance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</si>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</sst>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i/>
      <sz val="10"/>
      <color theme="1"/>
      <name val="Comic Sans MS"/>
      <family val="4"/>
    </font>
    <font>
      <b/>
      <sz val="10"/>
      <color rgb="FF000000"/>
      <name val="Comic Sans MS"/>
      <family val="4"/>
    </font>
    <font>
      <sz val="10"/>
      <color rgb="FF00000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3" fillId="2" borderId="0" xfId="0" applyFont="1" applyFill="1"/>
    <xf numFmtId="0" fontId="2" fillId="5" borderId="0" xfId="0" applyFont="1" applyFill="1"/>
    <xf numFmtId="0" fontId="4" fillId="6" borderId="0" xfId="0" applyFont="1" applyFill="1" applyAlignment="1">
      <alignment horizontal="center"/>
    </xf>
    <xf numFmtId="0" fontId="5" fillId="7" borderId="0" xfId="0" applyFont="1" applyFill="1"/>
    <xf numFmtId="0" fontId="5" fillId="8" borderId="0" xfId="0" applyFont="1" applyFill="1"/>
    <xf numFmtId="0" fontId="5" fillId="6" borderId="0" xfId="0" applyFont="1" applyFill="1"/>
    <xf numFmtId="0" fontId="4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8E591-7B2B-4692-BF55-1AEEA99B2375}">
  <dimension ref="A1:F30"/>
  <sheetViews>
    <sheetView topLeftCell="A18" workbookViewId="0">
      <selection activeCell="C29" sqref="C29"/>
    </sheetView>
  </sheetViews>
  <sheetFormatPr defaultRowHeight="15" x14ac:dyDescent="0.3"/>
  <cols>
    <col min="1" max="1" width="20.5703125" style="1" bestFit="1" customWidth="1"/>
    <col min="2" max="16384" width="9.140625" style="1"/>
  </cols>
  <sheetData>
    <row r="1" spans="1:6" ht="16.5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6.5" x14ac:dyDescent="0.35">
      <c r="A2" s="2"/>
      <c r="B2" s="3" t="s">
        <v>5</v>
      </c>
      <c r="C2" s="3" t="s">
        <v>5</v>
      </c>
      <c r="D2" s="3" t="s">
        <v>5</v>
      </c>
      <c r="E2" s="3" t="s">
        <v>5</v>
      </c>
      <c r="F2" s="3" t="s">
        <v>5</v>
      </c>
    </row>
    <row r="3" spans="1:6" ht="16.5" x14ac:dyDescent="0.35">
      <c r="A3" s="4" t="s">
        <v>6</v>
      </c>
      <c r="B3" s="5"/>
      <c r="C3" s="5"/>
      <c r="D3" s="5"/>
      <c r="E3" s="5"/>
      <c r="F3" s="5"/>
    </row>
    <row r="4" spans="1:6" x14ac:dyDescent="0.3">
      <c r="A4" s="2" t="s">
        <v>7</v>
      </c>
      <c r="B4" s="5">
        <v>1900</v>
      </c>
      <c r="C4" s="5">
        <v>1900</v>
      </c>
      <c r="D4" s="5">
        <f>1900+300</f>
        <v>2200</v>
      </c>
      <c r="E4" s="5">
        <v>1900</v>
      </c>
      <c r="F4" s="5">
        <f>1900+1900+2200+1900</f>
        <v>7900</v>
      </c>
    </row>
    <row r="5" spans="1:6" x14ac:dyDescent="0.3">
      <c r="A5" s="2" t="s">
        <v>8</v>
      </c>
      <c r="B5" s="5">
        <v>2100</v>
      </c>
      <c r="C5" s="5">
        <f>2100+150</f>
        <v>2250</v>
      </c>
      <c r="D5" s="5">
        <v>2250</v>
      </c>
      <c r="E5" s="5">
        <v>2250</v>
      </c>
      <c r="F5" s="5">
        <f>2100+2250+2250+2250</f>
        <v>8850</v>
      </c>
    </row>
    <row r="6" spans="1:6" x14ac:dyDescent="0.3">
      <c r="A6" s="2" t="s">
        <v>9</v>
      </c>
      <c r="B6" s="5">
        <v>420</v>
      </c>
      <c r="C6" s="5">
        <v>420</v>
      </c>
      <c r="D6" s="5">
        <v>420</v>
      </c>
      <c r="E6" s="5">
        <v>420</v>
      </c>
      <c r="F6" s="5">
        <f>420+420+420+420</f>
        <v>1680</v>
      </c>
    </row>
    <row r="7" spans="1:6" x14ac:dyDescent="0.3">
      <c r="A7" s="2" t="s">
        <v>10</v>
      </c>
      <c r="B7" s="5"/>
      <c r="C7" s="5"/>
      <c r="D7" s="5"/>
      <c r="E7" s="5">
        <v>90</v>
      </c>
      <c r="F7" s="5">
        <v>90</v>
      </c>
    </row>
    <row r="8" spans="1:6" ht="16.5" x14ac:dyDescent="0.35">
      <c r="A8" s="4" t="s">
        <v>11</v>
      </c>
      <c r="B8" s="6">
        <f>1900+2100+420</f>
        <v>4420</v>
      </c>
      <c r="C8" s="6">
        <f>1900+2250+420</f>
        <v>4570</v>
      </c>
      <c r="D8" s="6">
        <f>2200+2250+420</f>
        <v>4870</v>
      </c>
      <c r="E8" s="6">
        <f>1900+2250+420+90</f>
        <v>4660</v>
      </c>
      <c r="F8" s="6">
        <f>7900+8850+1680+90</f>
        <v>18520</v>
      </c>
    </row>
    <row r="9" spans="1:6" ht="16.5" x14ac:dyDescent="0.35">
      <c r="A9" s="4" t="s">
        <v>12</v>
      </c>
      <c r="B9" s="2"/>
      <c r="C9" s="2"/>
      <c r="D9" s="2"/>
      <c r="E9" s="2"/>
      <c r="F9" s="2"/>
    </row>
    <row r="10" spans="1:6" ht="16.5" x14ac:dyDescent="0.35">
      <c r="A10" s="4" t="s">
        <v>13</v>
      </c>
      <c r="B10" s="2"/>
      <c r="C10" s="2"/>
      <c r="D10" s="2"/>
      <c r="E10" s="2"/>
      <c r="F10" s="2"/>
    </row>
    <row r="11" spans="1:6" x14ac:dyDescent="0.3">
      <c r="A11" s="2" t="s">
        <v>14</v>
      </c>
      <c r="B11" s="5">
        <v>1000</v>
      </c>
      <c r="C11" s="5">
        <v>1000</v>
      </c>
      <c r="D11" s="5">
        <f>1000+100</f>
        <v>1100</v>
      </c>
      <c r="E11" s="5">
        <v>1100</v>
      </c>
      <c r="F11" s="5">
        <f>1000+1000+1100+1100</f>
        <v>4200</v>
      </c>
    </row>
    <row r="12" spans="1:6" x14ac:dyDescent="0.3">
      <c r="A12" s="2" t="s">
        <v>15</v>
      </c>
      <c r="B12" s="5">
        <f>480/12</f>
        <v>40</v>
      </c>
      <c r="C12" s="5">
        <v>40</v>
      </c>
      <c r="D12" s="5">
        <v>40</v>
      </c>
      <c r="E12" s="5">
        <v>40</v>
      </c>
      <c r="F12" s="5">
        <f>40+40+40+40</f>
        <v>160</v>
      </c>
    </row>
    <row r="13" spans="1:6" x14ac:dyDescent="0.3">
      <c r="A13" s="2" t="s">
        <v>16</v>
      </c>
      <c r="B13" s="5">
        <v>95</v>
      </c>
      <c r="C13" s="5">
        <v>95</v>
      </c>
      <c r="D13" s="5">
        <f>95+25</f>
        <v>120</v>
      </c>
      <c r="E13" s="5">
        <v>120</v>
      </c>
      <c r="F13" s="5">
        <f>95+95+120+120</f>
        <v>430</v>
      </c>
    </row>
    <row r="14" spans="1:6" x14ac:dyDescent="0.3">
      <c r="A14" s="2" t="s">
        <v>17</v>
      </c>
      <c r="B14" s="5">
        <v>520</v>
      </c>
      <c r="C14" s="5"/>
      <c r="D14" s="5"/>
      <c r="E14" s="5"/>
      <c r="F14" s="5">
        <v>520</v>
      </c>
    </row>
    <row r="15" spans="1:6" ht="16.5" x14ac:dyDescent="0.35">
      <c r="A15" s="7" t="s">
        <v>18</v>
      </c>
      <c r="B15" s="6">
        <f>1000+40+95+520</f>
        <v>1655</v>
      </c>
      <c r="C15" s="6">
        <f>1000+40+95</f>
        <v>1135</v>
      </c>
      <c r="D15" s="6">
        <f>1100+40+120</f>
        <v>1260</v>
      </c>
      <c r="E15" s="6">
        <f>1100+40+120</f>
        <v>1260</v>
      </c>
      <c r="F15" s="6">
        <f>4200+160+430+520</f>
        <v>5310</v>
      </c>
    </row>
    <row r="16" spans="1:6" ht="16.5" x14ac:dyDescent="0.35">
      <c r="A16" s="4" t="s">
        <v>19</v>
      </c>
      <c r="B16" s="2"/>
      <c r="C16" s="2"/>
      <c r="D16" s="2"/>
      <c r="E16" s="2"/>
      <c r="F16" s="2"/>
    </row>
    <row r="17" spans="1:6" x14ac:dyDescent="0.3">
      <c r="A17" s="2" t="s">
        <v>20</v>
      </c>
      <c r="B17" s="5">
        <v>1200</v>
      </c>
      <c r="C17" s="5">
        <f>1200+500</f>
        <v>1700</v>
      </c>
      <c r="D17" s="5">
        <v>1200</v>
      </c>
      <c r="E17" s="5">
        <v>1200</v>
      </c>
      <c r="F17" s="5">
        <f>1200+1700+1200+1200</f>
        <v>5300</v>
      </c>
    </row>
    <row r="18" spans="1:6" x14ac:dyDescent="0.3">
      <c r="A18" s="2" t="s">
        <v>21</v>
      </c>
      <c r="B18" s="5">
        <f>120+80</f>
        <v>200</v>
      </c>
      <c r="C18" s="5">
        <v>200</v>
      </c>
      <c r="D18" s="5">
        <v>200</v>
      </c>
      <c r="E18" s="5">
        <v>200</v>
      </c>
      <c r="F18" s="5">
        <f>200+200+200+200</f>
        <v>800</v>
      </c>
    </row>
    <row r="19" spans="1:6" x14ac:dyDescent="0.3">
      <c r="A19" s="2" t="s">
        <v>22</v>
      </c>
      <c r="B19" s="5">
        <v>170</v>
      </c>
      <c r="C19" s="5"/>
      <c r="D19" s="5">
        <v>145</v>
      </c>
      <c r="E19" s="5">
        <v>450</v>
      </c>
      <c r="F19" s="5">
        <f>170+145+450</f>
        <v>765</v>
      </c>
    </row>
    <row r="20" spans="1:6" x14ac:dyDescent="0.3">
      <c r="A20" s="2" t="s">
        <v>23</v>
      </c>
      <c r="B20" s="5">
        <v>60</v>
      </c>
      <c r="C20" s="5">
        <f>70+60</f>
        <v>130</v>
      </c>
      <c r="D20" s="5">
        <v>60</v>
      </c>
      <c r="E20" s="5">
        <f>60+70</f>
        <v>130</v>
      </c>
      <c r="F20" s="5">
        <f>60+130+60+130</f>
        <v>380</v>
      </c>
    </row>
    <row r="21" spans="1:6" ht="16.5" x14ac:dyDescent="0.35">
      <c r="A21" s="7" t="s">
        <v>18</v>
      </c>
      <c r="B21" s="6">
        <f>1200+200+170+60</f>
        <v>1630</v>
      </c>
      <c r="C21" s="6">
        <f>1700+200+130</f>
        <v>2030</v>
      </c>
      <c r="D21" s="6">
        <f>1200+200+145+60</f>
        <v>1605</v>
      </c>
      <c r="E21" s="6">
        <f>1200+200+450+130</f>
        <v>1980</v>
      </c>
      <c r="F21" s="6">
        <f>1630+2030+1605+1980</f>
        <v>7245</v>
      </c>
    </row>
    <row r="22" spans="1:6" ht="16.5" x14ac:dyDescent="0.35">
      <c r="A22" s="4" t="s">
        <v>24</v>
      </c>
      <c r="B22" s="2"/>
      <c r="C22" s="2"/>
      <c r="D22" s="2"/>
      <c r="E22" s="2"/>
      <c r="F22" s="2"/>
    </row>
    <row r="23" spans="1:6" x14ac:dyDescent="0.3">
      <c r="A23" s="2" t="s">
        <v>25</v>
      </c>
      <c r="B23" s="5"/>
      <c r="C23" s="5">
        <v>80</v>
      </c>
      <c r="D23" s="5"/>
      <c r="E23" s="5">
        <v>110</v>
      </c>
      <c r="F23" s="5">
        <f>80+110</f>
        <v>190</v>
      </c>
    </row>
    <row r="24" spans="1:6" x14ac:dyDescent="0.3">
      <c r="A24" s="2" t="s">
        <v>26</v>
      </c>
      <c r="B24" s="5">
        <v>350</v>
      </c>
      <c r="C24" s="5">
        <v>350</v>
      </c>
      <c r="D24" s="5">
        <v>350</v>
      </c>
      <c r="E24" s="5">
        <f>350+200</f>
        <v>550</v>
      </c>
      <c r="F24" s="5">
        <f>350+350+350+550</f>
        <v>1600</v>
      </c>
    </row>
    <row r="25" spans="1:6" x14ac:dyDescent="0.3">
      <c r="A25" s="2" t="s">
        <v>27</v>
      </c>
      <c r="B25" s="5">
        <f>1700*0.3</f>
        <v>510</v>
      </c>
      <c r="C25" s="5"/>
      <c r="D25" s="5"/>
      <c r="E25" s="5">
        <f>1700-510</f>
        <v>1190</v>
      </c>
      <c r="F25" s="5">
        <f>510+1190</f>
        <v>1700</v>
      </c>
    </row>
    <row r="26" spans="1:6" ht="16.5" x14ac:dyDescent="0.35">
      <c r="A26" s="7" t="s">
        <v>18</v>
      </c>
      <c r="B26" s="6">
        <f>350+510</f>
        <v>860</v>
      </c>
      <c r="C26" s="6">
        <f>80+350</f>
        <v>430</v>
      </c>
      <c r="D26" s="6">
        <v>350</v>
      </c>
      <c r="E26" s="6">
        <f>110+550+1190</f>
        <v>1850</v>
      </c>
      <c r="F26" s="6">
        <f>860+430+350+1850</f>
        <v>3490</v>
      </c>
    </row>
    <row r="27" spans="1:6" x14ac:dyDescent="0.3">
      <c r="A27" s="2" t="s">
        <v>28</v>
      </c>
      <c r="B27" s="6">
        <f>1655+1630+860</f>
        <v>4145</v>
      </c>
      <c r="C27" s="6">
        <f>1135+2030+430</f>
        <v>3595</v>
      </c>
      <c r="D27" s="6">
        <f>1260+1605+350</f>
        <v>3215</v>
      </c>
      <c r="E27" s="6">
        <f>1260+1980+1850</f>
        <v>5090</v>
      </c>
      <c r="F27" s="6">
        <f>5310+7245+3490</f>
        <v>16045</v>
      </c>
    </row>
    <row r="28" spans="1:6" x14ac:dyDescent="0.3">
      <c r="A28" s="2" t="s">
        <v>29</v>
      </c>
      <c r="B28" s="5">
        <f>4420-4145</f>
        <v>275</v>
      </c>
      <c r="C28" s="5">
        <f>4570-3595</f>
        <v>975</v>
      </c>
      <c r="D28" s="5">
        <f>4870-3215</f>
        <v>1655</v>
      </c>
      <c r="E28" s="5">
        <f>4660-5090</f>
        <v>-430</v>
      </c>
      <c r="F28" s="5">
        <f>18520-16045</f>
        <v>2475</v>
      </c>
    </row>
    <row r="29" spans="1:6" x14ac:dyDescent="0.3">
      <c r="A29" s="2" t="s">
        <v>30</v>
      </c>
      <c r="B29" s="5">
        <v>500</v>
      </c>
      <c r="C29" s="5">
        <v>775</v>
      </c>
      <c r="D29" s="5">
        <v>1750</v>
      </c>
      <c r="E29" s="5">
        <v>3405</v>
      </c>
      <c r="F29" s="5">
        <v>500</v>
      </c>
    </row>
    <row r="30" spans="1:6" ht="16.5" x14ac:dyDescent="0.35">
      <c r="A30" s="2" t="s">
        <v>31</v>
      </c>
      <c r="B30" s="5">
        <f>275+500</f>
        <v>775</v>
      </c>
      <c r="C30" s="5">
        <f>975+775</f>
        <v>1750</v>
      </c>
      <c r="D30" s="5">
        <f>1655+1750</f>
        <v>3405</v>
      </c>
      <c r="E30" s="8">
        <f>-430+3405</f>
        <v>2975</v>
      </c>
      <c r="F30" s="8">
        <f>2475+500</f>
        <v>2975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0097-F814-4809-8A4B-FB0AD006EE71}">
  <dimension ref="A1:F30"/>
  <sheetViews>
    <sheetView tabSelected="1" topLeftCell="A11" workbookViewId="0">
      <selection activeCell="I9" sqref="I9"/>
    </sheetView>
  </sheetViews>
  <sheetFormatPr defaultRowHeight="15" x14ac:dyDescent="0.3"/>
  <cols>
    <col min="1" max="1" width="20.5703125" style="1" bestFit="1" customWidth="1"/>
    <col min="2" max="16384" width="9.140625" style="1"/>
  </cols>
  <sheetData>
    <row r="1" spans="1:6" ht="16.5" x14ac:dyDescent="0.35">
      <c r="A1" s="2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</row>
    <row r="2" spans="1:6" ht="16.5" x14ac:dyDescent="0.35">
      <c r="A2" s="2"/>
      <c r="B2" s="9" t="s">
        <v>5</v>
      </c>
      <c r="C2" s="9" t="s">
        <v>5</v>
      </c>
      <c r="D2" s="9" t="s">
        <v>5</v>
      </c>
      <c r="E2" s="9" t="s">
        <v>5</v>
      </c>
      <c r="F2" s="9" t="s">
        <v>5</v>
      </c>
    </row>
    <row r="3" spans="1:6" ht="16.5" x14ac:dyDescent="0.35">
      <c r="A3" s="4" t="s">
        <v>6</v>
      </c>
      <c r="B3" s="10"/>
      <c r="C3" s="10"/>
      <c r="D3" s="10"/>
      <c r="E3" s="10"/>
      <c r="F3" s="10"/>
    </row>
    <row r="4" spans="1:6" x14ac:dyDescent="0.3">
      <c r="A4" s="2" t="s">
        <v>7</v>
      </c>
      <c r="B4" s="10">
        <v>1900</v>
      </c>
      <c r="C4" s="10">
        <v>1900</v>
      </c>
      <c r="D4" s="10">
        <v>2200</v>
      </c>
      <c r="E4" s="10">
        <v>1900</v>
      </c>
      <c r="F4" s="10">
        <v>7900</v>
      </c>
    </row>
    <row r="5" spans="1:6" x14ac:dyDescent="0.3">
      <c r="A5" s="2" t="s">
        <v>8</v>
      </c>
      <c r="B5" s="10">
        <v>2100</v>
      </c>
      <c r="C5" s="10">
        <v>2250</v>
      </c>
      <c r="D5" s="10">
        <v>2250</v>
      </c>
      <c r="E5" s="10">
        <v>2250</v>
      </c>
      <c r="F5" s="10">
        <v>8850</v>
      </c>
    </row>
    <row r="6" spans="1:6" x14ac:dyDescent="0.3">
      <c r="A6" s="2" t="s">
        <v>9</v>
      </c>
      <c r="B6" s="10">
        <v>420</v>
      </c>
      <c r="C6" s="10">
        <v>420</v>
      </c>
      <c r="D6" s="10">
        <v>420</v>
      </c>
      <c r="E6" s="10">
        <v>420</v>
      </c>
      <c r="F6" s="10">
        <v>1680</v>
      </c>
    </row>
    <row r="7" spans="1:6" x14ac:dyDescent="0.3">
      <c r="A7" s="2" t="s">
        <v>10</v>
      </c>
      <c r="B7" s="10"/>
      <c r="C7" s="10"/>
      <c r="D7" s="10"/>
      <c r="E7" s="10">
        <v>90</v>
      </c>
      <c r="F7" s="10">
        <v>90</v>
      </c>
    </row>
    <row r="8" spans="1:6" ht="16.5" x14ac:dyDescent="0.35">
      <c r="A8" s="4" t="s">
        <v>11</v>
      </c>
      <c r="B8" s="11">
        <v>4420</v>
      </c>
      <c r="C8" s="11">
        <v>4570</v>
      </c>
      <c r="D8" s="11">
        <v>4870</v>
      </c>
      <c r="E8" s="11">
        <v>4660</v>
      </c>
      <c r="F8" s="11">
        <v>18520</v>
      </c>
    </row>
    <row r="9" spans="1:6" ht="16.5" x14ac:dyDescent="0.35">
      <c r="A9" s="4" t="s">
        <v>12</v>
      </c>
      <c r="B9" s="12"/>
      <c r="C9" s="12"/>
      <c r="D9" s="12"/>
      <c r="E9" s="12"/>
      <c r="F9" s="12"/>
    </row>
    <row r="10" spans="1:6" ht="16.5" x14ac:dyDescent="0.35">
      <c r="A10" s="4" t="s">
        <v>13</v>
      </c>
      <c r="B10" s="12"/>
      <c r="C10" s="12"/>
      <c r="D10" s="12"/>
      <c r="E10" s="12"/>
      <c r="F10" s="12"/>
    </row>
    <row r="11" spans="1:6" x14ac:dyDescent="0.3">
      <c r="A11" s="2" t="s">
        <v>14</v>
      </c>
      <c r="B11" s="10">
        <v>1000</v>
      </c>
      <c r="C11" s="10">
        <v>1000</v>
      </c>
      <c r="D11" s="10">
        <v>1100</v>
      </c>
      <c r="E11" s="10">
        <v>1100</v>
      </c>
      <c r="F11" s="10">
        <v>4200</v>
      </c>
    </row>
    <row r="12" spans="1:6" x14ac:dyDescent="0.3">
      <c r="A12" s="2" t="s">
        <v>15</v>
      </c>
      <c r="B12" s="10">
        <v>40</v>
      </c>
      <c r="C12" s="10">
        <v>40</v>
      </c>
      <c r="D12" s="10">
        <v>40</v>
      </c>
      <c r="E12" s="10">
        <v>40</v>
      </c>
      <c r="F12" s="10">
        <v>160</v>
      </c>
    </row>
    <row r="13" spans="1:6" x14ac:dyDescent="0.3">
      <c r="A13" s="2" t="s">
        <v>16</v>
      </c>
      <c r="B13" s="10">
        <v>95</v>
      </c>
      <c r="C13" s="10">
        <v>95</v>
      </c>
      <c r="D13" s="10">
        <v>120</v>
      </c>
      <c r="E13" s="10">
        <v>120</v>
      </c>
      <c r="F13" s="10">
        <v>430</v>
      </c>
    </row>
    <row r="14" spans="1:6" x14ac:dyDescent="0.3">
      <c r="A14" s="2" t="s">
        <v>17</v>
      </c>
      <c r="B14" s="10">
        <v>520</v>
      </c>
      <c r="C14" s="10"/>
      <c r="D14" s="10"/>
      <c r="E14" s="10"/>
      <c r="F14" s="10">
        <v>520</v>
      </c>
    </row>
    <row r="15" spans="1:6" ht="16.5" x14ac:dyDescent="0.35">
      <c r="A15" s="7" t="s">
        <v>18</v>
      </c>
      <c r="B15" s="11">
        <v>1655</v>
      </c>
      <c r="C15" s="11">
        <v>1135</v>
      </c>
      <c r="D15" s="11">
        <v>1260</v>
      </c>
      <c r="E15" s="11">
        <v>1260</v>
      </c>
      <c r="F15" s="11">
        <v>5310</v>
      </c>
    </row>
    <row r="16" spans="1:6" ht="16.5" x14ac:dyDescent="0.35">
      <c r="A16" s="4" t="s">
        <v>19</v>
      </c>
      <c r="B16" s="12"/>
      <c r="C16" s="12"/>
      <c r="D16" s="12"/>
      <c r="E16" s="12"/>
      <c r="F16" s="12"/>
    </row>
    <row r="17" spans="1:6" x14ac:dyDescent="0.3">
      <c r="A17" s="2" t="s">
        <v>20</v>
      </c>
      <c r="B17" s="10">
        <v>1200</v>
      </c>
      <c r="C17" s="10">
        <v>1700</v>
      </c>
      <c r="D17" s="10">
        <v>1200</v>
      </c>
      <c r="E17" s="10">
        <v>1200</v>
      </c>
      <c r="F17" s="10">
        <v>5300</v>
      </c>
    </row>
    <row r="18" spans="1:6" x14ac:dyDescent="0.3">
      <c r="A18" s="2" t="s">
        <v>21</v>
      </c>
      <c r="B18" s="10">
        <v>200</v>
      </c>
      <c r="C18" s="10">
        <v>200</v>
      </c>
      <c r="D18" s="10">
        <v>200</v>
      </c>
      <c r="E18" s="10">
        <v>200</v>
      </c>
      <c r="F18" s="10">
        <v>800</v>
      </c>
    </row>
    <row r="19" spans="1:6" x14ac:dyDescent="0.3">
      <c r="A19" s="2" t="s">
        <v>22</v>
      </c>
      <c r="B19" s="10">
        <v>170</v>
      </c>
      <c r="C19" s="10"/>
      <c r="D19" s="10">
        <v>145</v>
      </c>
      <c r="E19" s="10">
        <v>450</v>
      </c>
      <c r="F19" s="10">
        <v>765</v>
      </c>
    </row>
    <row r="20" spans="1:6" x14ac:dyDescent="0.3">
      <c r="A20" s="2" t="s">
        <v>23</v>
      </c>
      <c r="B20" s="10">
        <v>60</v>
      </c>
      <c r="C20" s="10">
        <v>130</v>
      </c>
      <c r="D20" s="10">
        <v>60</v>
      </c>
      <c r="E20" s="10">
        <v>130</v>
      </c>
      <c r="F20" s="10">
        <v>380</v>
      </c>
    </row>
    <row r="21" spans="1:6" ht="16.5" x14ac:dyDescent="0.35">
      <c r="A21" s="7" t="s">
        <v>18</v>
      </c>
      <c r="B21" s="11">
        <v>1630</v>
      </c>
      <c r="C21" s="11">
        <v>2030</v>
      </c>
      <c r="D21" s="11">
        <v>1605</v>
      </c>
      <c r="E21" s="11">
        <v>1980</v>
      </c>
      <c r="F21" s="11">
        <v>7245</v>
      </c>
    </row>
    <row r="22" spans="1:6" ht="16.5" x14ac:dyDescent="0.35">
      <c r="A22" s="4" t="s">
        <v>24</v>
      </c>
      <c r="B22" s="12"/>
      <c r="C22" s="12"/>
      <c r="D22" s="12"/>
      <c r="E22" s="12"/>
      <c r="F22" s="12"/>
    </row>
    <row r="23" spans="1:6" x14ac:dyDescent="0.3">
      <c r="A23" s="2" t="s">
        <v>25</v>
      </c>
      <c r="B23" s="10"/>
      <c r="C23" s="10">
        <v>80</v>
      </c>
      <c r="D23" s="10"/>
      <c r="E23" s="10">
        <v>110</v>
      </c>
      <c r="F23" s="10">
        <v>190</v>
      </c>
    </row>
    <row r="24" spans="1:6" x14ac:dyDescent="0.3">
      <c r="A24" s="2" t="s">
        <v>26</v>
      </c>
      <c r="B24" s="10">
        <v>350</v>
      </c>
      <c r="C24" s="10">
        <v>350</v>
      </c>
      <c r="D24" s="10">
        <v>350</v>
      </c>
      <c r="E24" s="10">
        <v>550</v>
      </c>
      <c r="F24" s="10">
        <v>1600</v>
      </c>
    </row>
    <row r="25" spans="1:6" x14ac:dyDescent="0.3">
      <c r="A25" s="2" t="s">
        <v>27</v>
      </c>
      <c r="B25" s="10">
        <v>510</v>
      </c>
      <c r="C25" s="10"/>
      <c r="D25" s="10"/>
      <c r="E25" s="10">
        <v>1190</v>
      </c>
      <c r="F25" s="10">
        <v>1700</v>
      </c>
    </row>
    <row r="26" spans="1:6" ht="16.5" x14ac:dyDescent="0.35">
      <c r="A26" s="7" t="s">
        <v>18</v>
      </c>
      <c r="B26" s="11">
        <v>860</v>
      </c>
      <c r="C26" s="11">
        <v>430</v>
      </c>
      <c r="D26" s="11">
        <v>350</v>
      </c>
      <c r="E26" s="11">
        <v>1850</v>
      </c>
      <c r="F26" s="11">
        <v>3490</v>
      </c>
    </row>
    <row r="27" spans="1:6" x14ac:dyDescent="0.3">
      <c r="A27" s="2" t="s">
        <v>28</v>
      </c>
      <c r="B27" s="11">
        <v>4145</v>
      </c>
      <c r="C27" s="11">
        <v>3595</v>
      </c>
      <c r="D27" s="11">
        <v>3215</v>
      </c>
      <c r="E27" s="11">
        <v>5090</v>
      </c>
      <c r="F27" s="11">
        <v>16045</v>
      </c>
    </row>
    <row r="28" spans="1:6" x14ac:dyDescent="0.3">
      <c r="A28" s="2" t="s">
        <v>29</v>
      </c>
      <c r="B28" s="10">
        <v>275</v>
      </c>
      <c r="C28" s="10">
        <v>975</v>
      </c>
      <c r="D28" s="10">
        <v>1655</v>
      </c>
      <c r="E28" s="10">
        <v>-430</v>
      </c>
      <c r="F28" s="10">
        <v>2475</v>
      </c>
    </row>
    <row r="29" spans="1:6" x14ac:dyDescent="0.3">
      <c r="A29" s="2" t="s">
        <v>30</v>
      </c>
      <c r="B29" s="10">
        <v>500</v>
      </c>
      <c r="C29" s="10">
        <v>775</v>
      </c>
      <c r="D29" s="10">
        <v>1750</v>
      </c>
      <c r="E29" s="10">
        <v>3405</v>
      </c>
      <c r="F29" s="10">
        <v>500</v>
      </c>
    </row>
    <row r="30" spans="1:6" ht="16.5" x14ac:dyDescent="0.35">
      <c r="A30" s="2" t="s">
        <v>31</v>
      </c>
      <c r="B30" s="10">
        <v>775</v>
      </c>
      <c r="C30" s="10">
        <v>1750</v>
      </c>
      <c r="D30" s="10">
        <v>3405</v>
      </c>
      <c r="E30" s="13">
        <v>2975</v>
      </c>
      <c r="F30" s="13">
        <v>2975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Q9 - Template</vt:lpstr>
      <vt:lpstr>Q9 - Solution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Ryan</dc:creator>
  <cp:keywords/>
  <dc:description/>
  <cp:lastModifiedBy>Jason Ryan</cp:lastModifiedBy>
  <cp:revision/>
  <dcterms:created xsi:type="dcterms:W3CDTF">2021-01-10T14:32:31Z</dcterms:created>
  <dcterms:modified xsi:type="dcterms:W3CDTF">2021-01-11T20:13:31Z</dcterms:modified>
  <cp:category/>
  <cp:contentStatus/>
</cp:coreProperties>
</file>