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04"/>
  <workbookPr defaultThemeVersion="166925"/>
  <xr:revisionPtr revIDLastSave="0" documentId="8_{552E928D-3EB5-42D9-99C4-B4A61EC4D45D}" xr6:coauthVersionLast="45" xr6:coauthVersionMax="45" xr10:uidLastSave="{00000000-0000-0000-0000-000000000000}"/>
  <bookViews>
    <workbookView xWindow="240" yWindow="105" windowWidth="14805" windowHeight="8010" activeTab="2" xr2:uid="{00000000-000D-0000-FFFF-FFFF00000000}"/>
  </bookViews>
  <sheets>
    <sheet name="Question 1" sheetId="3" r:id="rId1"/>
    <sheet name="IS" sheetId="1" r:id="rId2"/>
    <sheet name="SFP" sheetId="2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3" l="1"/>
  <c r="G24" i="3"/>
  <c r="B18" i="3"/>
  <c r="C17" i="3"/>
  <c r="C19" i="3"/>
  <c r="B16" i="3"/>
  <c r="B15" i="3"/>
  <c r="B14" i="3"/>
  <c r="C13" i="3"/>
  <c r="B13" i="3"/>
  <c r="B12" i="3"/>
  <c r="B11" i="3"/>
  <c r="C10" i="3"/>
  <c r="B9" i="3"/>
  <c r="B8" i="3"/>
  <c r="B7" i="3"/>
  <c r="B6" i="3"/>
  <c r="B5" i="3"/>
  <c r="B4" i="3"/>
  <c r="B3" i="3"/>
  <c r="C2" i="3"/>
  <c r="C20" i="3" s="1"/>
  <c r="B2" i="3"/>
  <c r="B20" i="3" s="1"/>
  <c r="C9" i="2"/>
  <c r="C12" i="2" s="1"/>
  <c r="D15" i="2" s="1"/>
  <c r="B6" i="2"/>
  <c r="D5" i="2"/>
  <c r="C4" i="2"/>
  <c r="D4" i="2" s="1"/>
  <c r="C3" i="2"/>
  <c r="D23" i="1"/>
  <c r="D25" i="1" s="1"/>
  <c r="C20" i="2" s="1"/>
  <c r="D20" i="2" s="1"/>
  <c r="D20" i="1"/>
  <c r="D19" i="1"/>
  <c r="C19" i="1"/>
  <c r="C18" i="1"/>
  <c r="D10" i="1"/>
  <c r="D9" i="1"/>
  <c r="C7" i="1"/>
  <c r="C6" i="1"/>
  <c r="C6" i="2" l="1"/>
  <c r="D3" i="2"/>
  <c r="D6" i="2" s="1"/>
  <c r="D16" i="2" s="1"/>
</calcChain>
</file>

<file path=xl/sharedStrings.xml><?xml version="1.0" encoding="utf-8"?>
<sst xmlns="http://schemas.openxmlformats.org/spreadsheetml/2006/main" count="106" uniqueCount="82">
  <si>
    <t>DR</t>
  </si>
  <si>
    <t>CR</t>
  </si>
  <si>
    <t>Purchases and Sales</t>
  </si>
  <si>
    <t>T</t>
  </si>
  <si>
    <t>Purchases</t>
  </si>
  <si>
    <t>Dr</t>
  </si>
  <si>
    <t xml:space="preserve">Carriage in </t>
  </si>
  <si>
    <t>Sales</t>
  </si>
  <si>
    <t>Cr</t>
  </si>
  <si>
    <t>Wages</t>
  </si>
  <si>
    <t>E</t>
  </si>
  <si>
    <t>Light and Heat</t>
  </si>
  <si>
    <t>Carriage Out</t>
  </si>
  <si>
    <t>Insurance</t>
  </si>
  <si>
    <t>Advertising</t>
  </si>
  <si>
    <t>Internet and telephone</t>
  </si>
  <si>
    <t xml:space="preserve">Loan </t>
  </si>
  <si>
    <t>FB SFP</t>
  </si>
  <si>
    <t>Bank</t>
  </si>
  <si>
    <t>CA SFP</t>
  </si>
  <si>
    <t>Asset</t>
  </si>
  <si>
    <t>Openng stock</t>
  </si>
  <si>
    <t>Bank OD</t>
  </si>
  <si>
    <t>Liability</t>
  </si>
  <si>
    <t>Debtors and creditors</t>
  </si>
  <si>
    <t>CA/CL SFP</t>
  </si>
  <si>
    <t>Equiptment</t>
  </si>
  <si>
    <t>FA SFP /E</t>
  </si>
  <si>
    <t>Motor Vehicles</t>
  </si>
  <si>
    <t>Premises</t>
  </si>
  <si>
    <t>FA SFP</t>
  </si>
  <si>
    <t>Reserves</t>
  </si>
  <si>
    <t>APP</t>
  </si>
  <si>
    <t>Dividends</t>
  </si>
  <si>
    <t>Issued Share Capital</t>
  </si>
  <si>
    <t>Share Capital</t>
  </si>
  <si>
    <t>AUTHORISDE</t>
  </si>
  <si>
    <t>Cl Stock</t>
  </si>
  <si>
    <t>T/CA</t>
  </si>
  <si>
    <t>Depreciation</t>
  </si>
  <si>
    <t>Equiptment 12%</t>
  </si>
  <si>
    <t>E/FA</t>
  </si>
  <si>
    <t>22,000*12%</t>
  </si>
  <si>
    <t>Motor Vehicles 10%</t>
  </si>
  <si>
    <t>15000*10%</t>
  </si>
  <si>
    <t>Income statement for Sam Surf  for year ended 31.12.17</t>
  </si>
  <si>
    <t>Less Cost of Sales</t>
  </si>
  <si>
    <t>Op Stock</t>
  </si>
  <si>
    <t>Add Purchases</t>
  </si>
  <si>
    <t>Add Carriage In</t>
  </si>
  <si>
    <t>COst of goods available for Sale</t>
  </si>
  <si>
    <t>Less CL Stock</t>
  </si>
  <si>
    <t>Cost of Goods Sold</t>
  </si>
  <si>
    <t>Gross Profit</t>
  </si>
  <si>
    <t>Less Expenses</t>
  </si>
  <si>
    <t>L &amp; H</t>
  </si>
  <si>
    <t>Carriage out</t>
  </si>
  <si>
    <t>Internet and Telephone</t>
  </si>
  <si>
    <t>Dep Equiptment</t>
  </si>
  <si>
    <t>Dep Motor Vehicles</t>
  </si>
  <si>
    <t>Net Profit</t>
  </si>
  <si>
    <t>APPROPRIATION</t>
  </si>
  <si>
    <t>Less Dividends</t>
  </si>
  <si>
    <t xml:space="preserve">Add Reserves </t>
  </si>
  <si>
    <t>Reserves 32.12.17</t>
  </si>
  <si>
    <t>FB</t>
  </si>
  <si>
    <t>Statement of Finanicla Position as at 31.12.17</t>
  </si>
  <si>
    <t>FIXED ASSETS</t>
  </si>
  <si>
    <t>Cost</t>
  </si>
  <si>
    <t>ACC Dep</t>
  </si>
  <si>
    <t>NBV</t>
  </si>
  <si>
    <t>CURRENT ASSETS</t>
  </si>
  <si>
    <t>Debtors</t>
  </si>
  <si>
    <t>CREDITORS DUE WITHIN ONE YEAR</t>
  </si>
  <si>
    <t>Creditors</t>
  </si>
  <si>
    <t>Working Capital</t>
  </si>
  <si>
    <t>FINANCE BY</t>
  </si>
  <si>
    <t>Authorised</t>
  </si>
  <si>
    <t>Issued</t>
  </si>
  <si>
    <t>Capital</t>
  </si>
  <si>
    <t>Loan</t>
  </si>
  <si>
    <t>Reserves 31.12.17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</si>
</sst>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2" fillId="0" borderId="0" xfId="0" applyFont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4" xfId="0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EC070-F041-42AE-81D4-E125470443C2}">
  <dimension ref="A1:H25"/>
  <sheetViews>
    <sheetView topLeftCell="A7" workbookViewId="0">
      <selection activeCell="B23" sqref="B23"/>
    </sheetView>
  </sheetViews>
  <sheetFormatPr defaultRowHeight="15"/>
  <cols>
    <col min="1" max="1" width="18.7109375" customWidth="1"/>
    <col min="4" max="4" width="9.140625" style="19"/>
  </cols>
  <sheetData>
    <row r="1" spans="1:8">
      <c r="B1" s="18" t="s">
        <v>0</v>
      </c>
      <c r="C1" s="20" t="s">
        <v>1</v>
      </c>
    </row>
    <row r="2" spans="1:8">
      <c r="A2" t="s">
        <v>2</v>
      </c>
      <c r="B2" s="1">
        <f>IS!B5</f>
        <v>35000</v>
      </c>
      <c r="C2" s="9">
        <f>IS!D2</f>
        <v>98500</v>
      </c>
      <c r="D2" s="19" t="s">
        <v>3</v>
      </c>
      <c r="F2" t="s">
        <v>4</v>
      </c>
      <c r="G2" t="s">
        <v>5</v>
      </c>
    </row>
    <row r="3" spans="1:8">
      <c r="A3" t="s">
        <v>6</v>
      </c>
      <c r="B3">
        <f>IS!B6</f>
        <v>350</v>
      </c>
      <c r="C3" s="10"/>
      <c r="D3" s="19" t="s">
        <v>3</v>
      </c>
      <c r="F3" t="s">
        <v>7</v>
      </c>
      <c r="G3" t="s">
        <v>8</v>
      </c>
    </row>
    <row r="4" spans="1:8">
      <c r="A4" t="s">
        <v>9</v>
      </c>
      <c r="B4" s="1">
        <f>IS!C12</f>
        <v>36000</v>
      </c>
      <c r="C4" s="10"/>
      <c r="D4" s="19" t="s">
        <v>10</v>
      </c>
    </row>
    <row r="5" spans="1:8">
      <c r="A5" t="s">
        <v>11</v>
      </c>
      <c r="B5" s="1">
        <f>IS!C13</f>
        <v>2200</v>
      </c>
      <c r="C5" s="10"/>
      <c r="D5" s="19" t="s">
        <v>10</v>
      </c>
    </row>
    <row r="6" spans="1:8">
      <c r="A6" t="s">
        <v>12</v>
      </c>
      <c r="B6">
        <f>IS!C14</f>
        <v>120</v>
      </c>
      <c r="C6" s="10"/>
      <c r="D6" s="19" t="s">
        <v>10</v>
      </c>
    </row>
    <row r="7" spans="1:8">
      <c r="A7" t="s">
        <v>13</v>
      </c>
      <c r="B7" s="1">
        <f>IS!C15</f>
        <v>1200</v>
      </c>
      <c r="C7" s="10"/>
      <c r="D7" s="19" t="s">
        <v>10</v>
      </c>
    </row>
    <row r="8" spans="1:8">
      <c r="A8" t="s">
        <v>14</v>
      </c>
      <c r="B8" s="1">
        <f>IS!C16</f>
        <v>3200</v>
      </c>
      <c r="C8" s="10"/>
      <c r="D8" s="19" t="s">
        <v>10</v>
      </c>
    </row>
    <row r="9" spans="1:8">
      <c r="A9" t="s">
        <v>15</v>
      </c>
      <c r="B9" s="1">
        <f>IS!C17</f>
        <v>1200</v>
      </c>
      <c r="C9" s="10"/>
      <c r="D9" s="19" t="s">
        <v>10</v>
      </c>
    </row>
    <row r="10" spans="1:8">
      <c r="A10" t="s">
        <v>16</v>
      </c>
      <c r="B10" s="1"/>
      <c r="C10" s="9">
        <f>SFP!C19</f>
        <v>19570</v>
      </c>
      <c r="D10" s="19" t="s">
        <v>17</v>
      </c>
    </row>
    <row r="11" spans="1:8">
      <c r="A11" t="s">
        <v>18</v>
      </c>
      <c r="B11" s="1">
        <f>SFP!C11</f>
        <v>22600</v>
      </c>
      <c r="C11" s="10"/>
      <c r="D11" s="19" t="s">
        <v>19</v>
      </c>
      <c r="F11" t="s">
        <v>18</v>
      </c>
      <c r="G11" t="s">
        <v>5</v>
      </c>
      <c r="H11" t="s">
        <v>20</v>
      </c>
    </row>
    <row r="12" spans="1:8">
      <c r="A12" t="s">
        <v>21</v>
      </c>
      <c r="B12" s="1">
        <f>IS!C4</f>
        <v>2200</v>
      </c>
      <c r="C12" s="10"/>
      <c r="D12" s="19" t="s">
        <v>3</v>
      </c>
      <c r="F12" t="s">
        <v>22</v>
      </c>
      <c r="G12" t="s">
        <v>8</v>
      </c>
      <c r="H12" t="s">
        <v>23</v>
      </c>
    </row>
    <row r="13" spans="1:8">
      <c r="A13" t="s">
        <v>24</v>
      </c>
      <c r="B13" s="1">
        <f>SFP!C10</f>
        <v>4000</v>
      </c>
      <c r="C13" s="9">
        <f>SFP!C14</f>
        <v>1000</v>
      </c>
      <c r="D13" s="19" t="s">
        <v>25</v>
      </c>
    </row>
    <row r="14" spans="1:8">
      <c r="A14" t="s">
        <v>26</v>
      </c>
      <c r="B14" s="1">
        <f>SFP!B3</f>
        <v>22000</v>
      </c>
      <c r="C14" s="10"/>
      <c r="D14" s="19" t="s">
        <v>27</v>
      </c>
    </row>
    <row r="15" spans="1:8">
      <c r="A15" t="s">
        <v>28</v>
      </c>
      <c r="B15" s="1">
        <f>SFP!B4</f>
        <v>15000</v>
      </c>
      <c r="C15" s="10"/>
      <c r="D15" s="19" t="s">
        <v>27</v>
      </c>
    </row>
    <row r="16" spans="1:8">
      <c r="A16" t="s">
        <v>29</v>
      </c>
      <c r="B16" s="1">
        <f>SFP!B5</f>
        <v>107000</v>
      </c>
      <c r="C16" s="10"/>
      <c r="D16" s="19" t="s">
        <v>30</v>
      </c>
    </row>
    <row r="17" spans="1:7">
      <c r="A17" t="s">
        <v>31</v>
      </c>
      <c r="B17" s="1"/>
      <c r="C17" s="9">
        <f>IS!D24</f>
        <v>25000</v>
      </c>
      <c r="D17" s="19" t="s">
        <v>32</v>
      </c>
    </row>
    <row r="18" spans="1:7">
      <c r="A18" t="s">
        <v>33</v>
      </c>
      <c r="B18" s="1">
        <f>IS!D22</f>
        <v>12000</v>
      </c>
      <c r="C18" s="9"/>
      <c r="D18" s="19" t="s">
        <v>32</v>
      </c>
    </row>
    <row r="19" spans="1:7">
      <c r="A19" t="s">
        <v>34</v>
      </c>
      <c r="C19" s="9">
        <f>SFP!C18</f>
        <v>120000</v>
      </c>
      <c r="D19" s="19" t="s">
        <v>17</v>
      </c>
    </row>
    <row r="20" spans="1:7">
      <c r="B20" s="6">
        <f>SUM(B2:B19)</f>
        <v>264070</v>
      </c>
      <c r="C20" s="11">
        <f>SUM(C2:C19)</f>
        <v>264070</v>
      </c>
    </row>
    <row r="22" spans="1:7">
      <c r="A22" t="s">
        <v>35</v>
      </c>
      <c r="B22" s="1">
        <v>200000</v>
      </c>
      <c r="C22" t="s">
        <v>36</v>
      </c>
      <c r="E22" t="s">
        <v>17</v>
      </c>
    </row>
    <row r="23" spans="1:7">
      <c r="A23" t="s">
        <v>37</v>
      </c>
      <c r="B23" s="1">
        <v>6200</v>
      </c>
      <c r="C23" t="s">
        <v>38</v>
      </c>
    </row>
    <row r="24" spans="1:7">
      <c r="A24" t="s">
        <v>39</v>
      </c>
      <c r="B24" t="s">
        <v>40</v>
      </c>
      <c r="D24" s="19" t="s">
        <v>41</v>
      </c>
      <c r="F24" t="s">
        <v>42</v>
      </c>
      <c r="G24">
        <f>22000*0.12</f>
        <v>2640</v>
      </c>
    </row>
    <row r="25" spans="1:7">
      <c r="B25" t="s">
        <v>43</v>
      </c>
      <c r="D25" s="19" t="s">
        <v>41</v>
      </c>
      <c r="F25" t="s">
        <v>44</v>
      </c>
      <c r="G25">
        <f>15000*0.1</f>
        <v>1500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opLeftCell="A8" workbookViewId="0">
      <selection activeCell="C19" sqref="C19"/>
    </sheetView>
  </sheetViews>
  <sheetFormatPr defaultRowHeight="15"/>
  <cols>
    <col min="1" max="1" width="27.5703125" customWidth="1"/>
  </cols>
  <sheetData>
    <row r="1" spans="1:4">
      <c r="A1" t="s">
        <v>45</v>
      </c>
    </row>
    <row r="2" spans="1:4">
      <c r="A2" t="s">
        <v>7</v>
      </c>
      <c r="B2" s="13"/>
      <c r="D2" s="12">
        <v>98500</v>
      </c>
    </row>
    <row r="3" spans="1:4">
      <c r="A3" s="5" t="s">
        <v>46</v>
      </c>
      <c r="B3" s="13"/>
      <c r="D3" s="13"/>
    </row>
    <row r="4" spans="1:4">
      <c r="A4" t="s">
        <v>47</v>
      </c>
      <c r="B4" s="13"/>
      <c r="C4" s="1">
        <v>2200</v>
      </c>
      <c r="D4" s="13"/>
    </row>
    <row r="5" spans="1:4">
      <c r="A5" t="s">
        <v>48</v>
      </c>
      <c r="B5" s="12">
        <v>35000</v>
      </c>
      <c r="D5" s="13"/>
    </row>
    <row r="6" spans="1:4">
      <c r="A6" t="s">
        <v>49</v>
      </c>
      <c r="B6" s="17">
        <v>350</v>
      </c>
      <c r="C6" s="3">
        <f>B5+B6</f>
        <v>35350</v>
      </c>
      <c r="D6" s="13"/>
    </row>
    <row r="7" spans="1:4">
      <c r="A7" t="s">
        <v>50</v>
      </c>
      <c r="B7" s="13"/>
      <c r="C7" s="1">
        <f>C4+C6</f>
        <v>37550</v>
      </c>
      <c r="D7" s="13"/>
    </row>
    <row r="8" spans="1:4">
      <c r="A8" t="s">
        <v>51</v>
      </c>
      <c r="B8" s="13"/>
      <c r="C8" s="3">
        <v>6200</v>
      </c>
      <c r="D8" s="13"/>
    </row>
    <row r="9" spans="1:4">
      <c r="A9" t="s">
        <v>52</v>
      </c>
      <c r="B9" s="13"/>
      <c r="D9" s="14">
        <f>C7-C8</f>
        <v>31350</v>
      </c>
    </row>
    <row r="10" spans="1:4">
      <c r="A10" s="4" t="s">
        <v>53</v>
      </c>
      <c r="B10" s="13"/>
      <c r="D10" s="12">
        <f>D2-D9</f>
        <v>67150</v>
      </c>
    </row>
    <row r="11" spans="1:4">
      <c r="A11" s="4" t="s">
        <v>54</v>
      </c>
      <c r="B11" s="13"/>
      <c r="D11" s="13"/>
    </row>
    <row r="12" spans="1:4">
      <c r="A12" t="s">
        <v>9</v>
      </c>
      <c r="B12" s="13"/>
      <c r="C12" s="1">
        <v>36000</v>
      </c>
      <c r="D12" s="13"/>
    </row>
    <row r="13" spans="1:4">
      <c r="A13" t="s">
        <v>55</v>
      </c>
      <c r="B13" s="13"/>
      <c r="C13" s="1">
        <v>2200</v>
      </c>
      <c r="D13" s="13"/>
    </row>
    <row r="14" spans="1:4">
      <c r="A14" t="s">
        <v>56</v>
      </c>
      <c r="B14" s="13"/>
      <c r="C14">
        <v>120</v>
      </c>
      <c r="D14" s="13"/>
    </row>
    <row r="15" spans="1:4">
      <c r="A15" t="s">
        <v>13</v>
      </c>
      <c r="B15" s="13"/>
      <c r="C15" s="1">
        <v>1200</v>
      </c>
      <c r="D15" s="13"/>
    </row>
    <row r="16" spans="1:4">
      <c r="A16" t="s">
        <v>14</v>
      </c>
      <c r="B16" s="13"/>
      <c r="C16" s="1">
        <v>3200</v>
      </c>
      <c r="D16" s="13"/>
    </row>
    <row r="17" spans="1:5">
      <c r="A17" t="s">
        <v>57</v>
      </c>
      <c r="B17" s="13"/>
      <c r="C17" s="1">
        <v>1200</v>
      </c>
      <c r="D17" s="13"/>
    </row>
    <row r="18" spans="1:5">
      <c r="A18" t="s">
        <v>58</v>
      </c>
      <c r="B18" s="13"/>
      <c r="C18">
        <f>22000*0.12</f>
        <v>2640</v>
      </c>
      <c r="D18" s="13"/>
    </row>
    <row r="19" spans="1:5">
      <c r="A19" t="s">
        <v>59</v>
      </c>
      <c r="B19" s="13"/>
      <c r="C19" s="2">
        <f>15000*0.1</f>
        <v>1500</v>
      </c>
      <c r="D19" s="12">
        <f>SUM(C12:C19)</f>
        <v>48060</v>
      </c>
    </row>
    <row r="20" spans="1:5">
      <c r="A20" s="4" t="s">
        <v>60</v>
      </c>
      <c r="B20" s="13"/>
      <c r="D20" s="15">
        <f>D10-D19</f>
        <v>19090</v>
      </c>
    </row>
    <row r="21" spans="1:5">
      <c r="A21" s="4" t="s">
        <v>61</v>
      </c>
      <c r="B21" s="13"/>
      <c r="D21" s="12"/>
    </row>
    <row r="22" spans="1:5">
      <c r="A22" t="s">
        <v>62</v>
      </c>
      <c r="B22" s="13"/>
      <c r="D22" s="12">
        <v>12000</v>
      </c>
    </row>
    <row r="23" spans="1:5">
      <c r="B23" s="13"/>
      <c r="D23" s="15">
        <f>D20-D22</f>
        <v>7090</v>
      </c>
    </row>
    <row r="24" spans="1:5">
      <c r="A24" t="s">
        <v>63</v>
      </c>
      <c r="B24" s="13"/>
      <c r="D24" s="12">
        <v>25000</v>
      </c>
    </row>
    <row r="25" spans="1:5">
      <c r="A25" t="s">
        <v>64</v>
      </c>
      <c r="B25" s="13"/>
      <c r="D25" s="16">
        <f>D23+D24</f>
        <v>32090</v>
      </c>
      <c r="E2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1450D-FCFA-40DD-B842-F69DA14FD2F0}">
  <dimension ref="A1:D20"/>
  <sheetViews>
    <sheetView tabSelected="1" topLeftCell="A2" workbookViewId="0">
      <selection activeCell="C18" sqref="C18"/>
    </sheetView>
  </sheetViews>
  <sheetFormatPr defaultRowHeight="15"/>
  <cols>
    <col min="1" max="1" width="11.85546875" customWidth="1"/>
  </cols>
  <sheetData>
    <row r="1" spans="1:4">
      <c r="A1" s="4" t="s">
        <v>66</v>
      </c>
    </row>
    <row r="2" spans="1:4">
      <c r="A2" s="4" t="s">
        <v>67</v>
      </c>
      <c r="B2" s="18" t="s">
        <v>68</v>
      </c>
      <c r="C2" s="4" t="s">
        <v>69</v>
      </c>
      <c r="D2" s="4" t="s">
        <v>70</v>
      </c>
    </row>
    <row r="3" spans="1:4">
      <c r="A3" t="s">
        <v>26</v>
      </c>
      <c r="B3" s="1">
        <v>22000</v>
      </c>
      <c r="C3">
        <f>IS!C18</f>
        <v>2640</v>
      </c>
      <c r="D3" s="1">
        <f>B3-C3</f>
        <v>19360</v>
      </c>
    </row>
    <row r="4" spans="1:4">
      <c r="A4" t="s">
        <v>28</v>
      </c>
      <c r="B4" s="1">
        <v>15000</v>
      </c>
      <c r="C4">
        <f>IS!C19</f>
        <v>1500</v>
      </c>
      <c r="D4" s="1">
        <f t="shared" ref="D4:D5" si="0">B4-C4</f>
        <v>13500</v>
      </c>
    </row>
    <row r="5" spans="1:4">
      <c r="A5" t="s">
        <v>29</v>
      </c>
      <c r="B5" s="1">
        <v>107000</v>
      </c>
      <c r="C5">
        <v>0</v>
      </c>
      <c r="D5" s="1">
        <f t="shared" si="0"/>
        <v>107000</v>
      </c>
    </row>
    <row r="6" spans="1:4">
      <c r="B6" s="6">
        <f>SUM(B3:B5)</f>
        <v>144000</v>
      </c>
      <c r="C6" s="6">
        <f t="shared" ref="C6:D6" si="1">SUM(C3:C5)</f>
        <v>4140</v>
      </c>
      <c r="D6" s="8">
        <f t="shared" si="1"/>
        <v>139860</v>
      </c>
    </row>
    <row r="8" spans="1:4">
      <c r="A8" s="4" t="s">
        <v>71</v>
      </c>
    </row>
    <row r="9" spans="1:4">
      <c r="A9" t="s">
        <v>37</v>
      </c>
      <c r="C9" s="1">
        <f>IS!C8</f>
        <v>6200</v>
      </c>
    </row>
    <row r="10" spans="1:4">
      <c r="A10" t="s">
        <v>72</v>
      </c>
      <c r="C10" s="1">
        <v>4000</v>
      </c>
    </row>
    <row r="11" spans="1:4">
      <c r="A11" t="s">
        <v>18</v>
      </c>
      <c r="C11" s="1">
        <v>22600</v>
      </c>
    </row>
    <row r="12" spans="1:4">
      <c r="C12" s="8">
        <f>SUM(C9:C11)</f>
        <v>32800</v>
      </c>
    </row>
    <row r="13" spans="1:4">
      <c r="A13" s="4" t="s">
        <v>73</v>
      </c>
    </row>
    <row r="14" spans="1:4">
      <c r="A14" t="s">
        <v>74</v>
      </c>
      <c r="C14" s="3">
        <v>1000</v>
      </c>
    </row>
    <row r="15" spans="1:4">
      <c r="A15" t="s">
        <v>75</v>
      </c>
      <c r="D15" s="7">
        <f>C12-C14</f>
        <v>31800</v>
      </c>
    </row>
    <row r="16" spans="1:4">
      <c r="D16" s="6">
        <f>D6+D15</f>
        <v>171660</v>
      </c>
    </row>
    <row r="17" spans="1:4">
      <c r="A17" s="4" t="s">
        <v>76</v>
      </c>
      <c r="B17" s="18" t="s">
        <v>77</v>
      </c>
      <c r="C17" s="18" t="s">
        <v>78</v>
      </c>
    </row>
    <row r="18" spans="1:4">
      <c r="A18" t="s">
        <v>79</v>
      </c>
      <c r="B18">
        <v>200000</v>
      </c>
      <c r="C18" s="1">
        <v>120000</v>
      </c>
    </row>
    <row r="19" spans="1:4">
      <c r="A19" t="s">
        <v>80</v>
      </c>
      <c r="C19" s="1">
        <v>19570</v>
      </c>
    </row>
    <row r="20" spans="1:4">
      <c r="A20" t="s">
        <v>81</v>
      </c>
      <c r="C20" s="1">
        <f>IS!D25</f>
        <v>32090</v>
      </c>
      <c r="D20" s="6">
        <f>SUM(C18:C20)</f>
        <v>171660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2020-03-13T10:15:16Z</dcterms:created>
  <dcterms:modified xsi:type="dcterms:W3CDTF">2020-03-13T11:29:12Z</dcterms:modified>
  <cp:category/>
  <cp:contentStatus/>
</cp:coreProperties>
</file>